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남원시건강가정·다문화가족지원센터\1. 회계\10. 예산보고\2018\"/>
    </mc:Choice>
  </mc:AlternateContent>
  <bookViews>
    <workbookView xWindow="120" yWindow="30" windowWidth="13995" windowHeight="11430" activeTab="2"/>
  </bookViews>
  <sheets>
    <sheet name="예산총괄표" sheetId="8" r:id="rId1"/>
    <sheet name="세입명세서" sheetId="7" r:id="rId2"/>
    <sheet name="세출명세서" sheetId="5" r:id="rId3"/>
  </sheets>
  <calcPr calcId="152511"/>
</workbook>
</file>

<file path=xl/calcChain.xml><?xml version="1.0" encoding="utf-8"?>
<calcChain xmlns="http://schemas.openxmlformats.org/spreadsheetml/2006/main">
  <c r="C9" i="8" l="1"/>
  <c r="B9" i="8"/>
  <c r="D8" i="8"/>
  <c r="H9" i="8" l="1"/>
  <c r="I7" i="8"/>
  <c r="I8" i="8"/>
  <c r="I6" i="8"/>
  <c r="G9" i="8"/>
  <c r="D7" i="8"/>
  <c r="D6" i="8"/>
  <c r="D9" i="8"/>
  <c r="F11" i="7"/>
  <c r="F9" i="7"/>
  <c r="E10" i="7"/>
  <c r="D10" i="7"/>
  <c r="E8" i="7"/>
  <c r="E7" i="7" s="1"/>
  <c r="D8" i="7"/>
  <c r="E9" i="5"/>
  <c r="D9" i="5"/>
  <c r="E15" i="5"/>
  <c r="D15" i="5"/>
  <c r="E18" i="5"/>
  <c r="D18" i="5"/>
  <c r="D8" i="5" s="1"/>
  <c r="E25" i="5"/>
  <c r="D25" i="5"/>
  <c r="E28" i="5"/>
  <c r="D28" i="5"/>
  <c r="D7" i="5" l="1"/>
  <c r="I9" i="8"/>
  <c r="E8" i="5"/>
  <c r="E7" i="5" s="1"/>
  <c r="F7" i="5" s="1"/>
  <c r="F10" i="7"/>
  <c r="F8" i="7"/>
  <c r="D7" i="7"/>
  <c r="F7" i="7" s="1"/>
  <c r="F28" i="5"/>
  <c r="F29" i="5"/>
  <c r="F27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8" i="5" l="1"/>
</calcChain>
</file>

<file path=xl/sharedStrings.xml><?xml version="1.0" encoding="utf-8"?>
<sst xmlns="http://schemas.openxmlformats.org/spreadsheetml/2006/main" count="99" uniqueCount="68">
  <si>
    <t>과 목</t>
  </si>
  <si>
    <t>관</t>
  </si>
  <si>
    <t>항</t>
  </si>
  <si>
    <t>목</t>
  </si>
  <si>
    <t>총 계</t>
  </si>
  <si>
    <t>사무비</t>
  </si>
  <si>
    <t>합계</t>
  </si>
  <si>
    <t>인건비</t>
  </si>
  <si>
    <t>급여</t>
  </si>
  <si>
    <t>제수당</t>
  </si>
  <si>
    <t>퇴직금 및 
퇴직적립금</t>
  </si>
  <si>
    <t>사회보험부담비용</t>
  </si>
  <si>
    <t>기타후생경비</t>
  </si>
  <si>
    <t>업무추진비</t>
  </si>
  <si>
    <t>기관운영비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</si>
  <si>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</si>
  <si>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</si>
  <si>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</si>
  <si>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</si>
  <si>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</si>
  <si>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</si>
  <si>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</si>
  <si>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</si>
  <si>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
조성비</t>
  </si>
  <si>
    <t>시설비</t>
  </si>
  <si>
    <t>자산취득비</t>
  </si>
  <si>
    <t>시설장비유지비</t>
  </si>
  <si>
    <t>사업비</t>
  </si>
  <si>
    <t>증감</t>
    <phoneticPr fontId="2" type="noConversion"/>
  </si>
  <si>
    <t>전년도
예산액
(2017년)</t>
    <phoneticPr fontId="2" type="noConversion"/>
  </si>
  <si>
    <t>해당연도
예산액
(2018년)</t>
    <phoneticPr fontId="2" type="noConversion"/>
  </si>
  <si>
    <t>상근직원 18명</t>
    <phoneticPr fontId="2" type="noConversion"/>
  </si>
  <si>
    <t>예산산출기초</t>
    <phoneticPr fontId="2" type="noConversion"/>
  </si>
  <si>
    <t>식비, 수당 등</t>
    <phoneticPr fontId="2" type="noConversion"/>
  </si>
  <si>
    <t>운영위원회 회의비</t>
    <phoneticPr fontId="2" type="noConversion"/>
  </si>
  <si>
    <t>홍보비, 사무용품 등</t>
    <phoneticPr fontId="2" type="noConversion"/>
  </si>
  <si>
    <t>각종 공과금, 우편료</t>
    <phoneticPr fontId="2" type="noConversion"/>
  </si>
  <si>
    <t>각종 세금, 협회비</t>
    <phoneticPr fontId="2" type="noConversion"/>
  </si>
  <si>
    <t>차량유지비</t>
    <phoneticPr fontId="2" type="noConversion"/>
  </si>
  <si>
    <t>교육비, 급량비</t>
    <phoneticPr fontId="2" type="noConversion"/>
  </si>
  <si>
    <t>컴퓨터 등</t>
    <phoneticPr fontId="2" type="noConversion"/>
  </si>
  <si>
    <t>시설장비유지비</t>
    <phoneticPr fontId="2" type="noConversion"/>
  </si>
  <si>
    <t>직원회식비</t>
    <phoneticPr fontId="2" type="noConversion"/>
  </si>
  <si>
    <t>센터장활동비</t>
    <phoneticPr fontId="2" type="noConversion"/>
  </si>
  <si>
    <t>사업비</t>
    <phoneticPr fontId="2" type="noConversion"/>
  </si>
  <si>
    <t>세출명세서</t>
    <phoneticPr fontId="2" type="noConversion"/>
  </si>
  <si>
    <t>세입명세서</t>
    <phoneticPr fontId="2" type="noConversion"/>
  </si>
  <si>
    <t>증  감</t>
  </si>
  <si>
    <t>2017년 예산 산출근거</t>
  </si>
  <si>
    <t>보조금수입</t>
  </si>
  <si>
    <t>국도시 보조금</t>
  </si>
  <si>
    <t>국비, 도비, 시비 보조금</t>
  </si>
  <si>
    <t>전입금</t>
  </si>
  <si>
    <t>자부담</t>
  </si>
  <si>
    <t>법인전입금</t>
  </si>
  <si>
    <t>(사)한울안운동 보조금</t>
  </si>
  <si>
    <t>(단위 : 원)</t>
    <phoneticPr fontId="2" type="noConversion"/>
  </si>
  <si>
    <t>2017년
예산액</t>
    <phoneticPr fontId="2" type="noConversion"/>
  </si>
  <si>
    <t>2018년
예산액</t>
    <phoneticPr fontId="2" type="noConversion"/>
  </si>
  <si>
    <t>과목</t>
  </si>
  <si>
    <t>증감</t>
  </si>
  <si>
    <t>재산조성비</t>
  </si>
  <si>
    <t>계</t>
  </si>
  <si>
    <t>1. 세입</t>
    <phoneticPr fontId="2" type="noConversion"/>
  </si>
  <si>
    <t>2. 세출</t>
    <phoneticPr fontId="2" type="noConversion"/>
  </si>
  <si>
    <t>2018년 남원시건강가정·다문화가족지원센터 세입·세출예산총괄표</t>
    <phoneticPr fontId="2" type="noConversion"/>
  </si>
  <si>
    <t>직원 및 방문도사
출장비</t>
    <phoneticPr fontId="2" type="noConversion"/>
  </si>
  <si>
    <t>후원금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</si>
</sst>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);[Red]\(#,##0\)"/>
    <numFmt numFmtId="177" formatCode="_(* #,##0_);_(* \(#,##0\);_(* &quot;-&quot;_);_(@_)"/>
    <numFmt numFmtId="178" formatCode="0.0%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7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7" fontId="4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7" fillId="0" borderId="0" xfId="0" applyFont="1">
      <alignment vertical="center"/>
    </xf>
    <xf numFmtId="41" fontId="7" fillId="2" borderId="5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41" fontId="7" fillId="0" borderId="0" xfId="0" applyNumberFormat="1" applyFo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1" fontId="7" fillId="0" borderId="0" xfId="1" applyFont="1">
      <alignment vertical="center"/>
    </xf>
    <xf numFmtId="41" fontId="7" fillId="5" borderId="5" xfId="1" applyFont="1" applyFill="1" applyBorder="1">
      <alignment vertical="center"/>
    </xf>
    <xf numFmtId="41" fontId="7" fillId="2" borderId="5" xfId="1" applyFont="1" applyFill="1" applyBorder="1">
      <alignment vertical="center"/>
    </xf>
    <xf numFmtId="41" fontId="7" fillId="0" borderId="5" xfId="1" applyFont="1" applyBorder="1">
      <alignment vertical="center"/>
    </xf>
    <xf numFmtId="41" fontId="7" fillId="0" borderId="7" xfId="1" applyFont="1" applyBorder="1">
      <alignment vertical="center"/>
    </xf>
    <xf numFmtId="176" fontId="7" fillId="0" borderId="0" xfId="1" applyNumberFormat="1" applyFont="1" applyAlignment="1">
      <alignment horizontal="left" vertical="center"/>
    </xf>
    <xf numFmtId="176" fontId="7" fillId="5" borderId="13" xfId="1" applyNumberFormat="1" applyFont="1" applyFill="1" applyBorder="1" applyAlignment="1">
      <alignment horizontal="left" vertical="center"/>
    </xf>
    <xf numFmtId="176" fontId="7" fillId="2" borderId="13" xfId="1" applyNumberFormat="1" applyFont="1" applyFill="1" applyBorder="1" applyAlignment="1">
      <alignment horizontal="left" vertical="center"/>
    </xf>
    <xf numFmtId="176" fontId="7" fillId="0" borderId="13" xfId="1" applyNumberFormat="1" applyFont="1" applyBorder="1" applyAlignment="1">
      <alignment horizontal="left" vertical="center"/>
    </xf>
    <xf numFmtId="176" fontId="7" fillId="0" borderId="15" xfId="1" applyNumberFormat="1" applyFont="1" applyBorder="1" applyAlignment="1">
      <alignment horizontal="left" vertical="center"/>
    </xf>
    <xf numFmtId="41" fontId="7" fillId="3" borderId="9" xfId="1" applyFont="1" applyFill="1" applyBorder="1">
      <alignment vertical="center"/>
    </xf>
    <xf numFmtId="0" fontId="7" fillId="3" borderId="17" xfId="0" applyFont="1" applyFill="1" applyBorder="1" applyAlignment="1">
      <alignment horizontal="center" vertical="center"/>
    </xf>
    <xf numFmtId="176" fontId="7" fillId="3" borderId="18" xfId="1" applyNumberFormat="1" applyFont="1" applyFill="1" applyBorder="1" applyAlignment="1">
      <alignment horizontal="left" vertical="center"/>
    </xf>
    <xf numFmtId="41" fontId="9" fillId="6" borderId="19" xfId="1" applyFont="1" applyFill="1" applyBorder="1" applyAlignment="1">
      <alignment horizontal="center" vertical="center"/>
    </xf>
    <xf numFmtId="41" fontId="9" fillId="6" borderId="20" xfId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1" fontId="0" fillId="0" borderId="5" xfId="1" applyFont="1" applyBorder="1" applyAlignment="1">
      <alignment horizontal="right" vertical="center"/>
    </xf>
    <xf numFmtId="41" fontId="0" fillId="0" borderId="7" xfId="1" applyFont="1" applyFill="1" applyBorder="1" applyAlignment="1">
      <alignment horizontal="center" vertical="center"/>
    </xf>
    <xf numFmtId="41" fontId="0" fillId="0" borderId="7" xfId="1" applyFont="1" applyBorder="1">
      <alignment vertical="center"/>
    </xf>
    <xf numFmtId="41" fontId="0" fillId="0" borderId="7" xfId="1" applyFont="1" applyBorder="1" applyAlignment="1">
      <alignment horizontal="right" vertical="center"/>
    </xf>
    <xf numFmtId="41" fontId="0" fillId="0" borderId="19" xfId="1" applyFont="1" applyBorder="1" applyAlignment="1">
      <alignment horizontal="center" vertical="center"/>
    </xf>
    <xf numFmtId="41" fontId="0" fillId="4" borderId="2" xfId="1" applyFont="1" applyFill="1" applyBorder="1" applyAlignment="1">
      <alignment horizontal="right" vertical="center"/>
    </xf>
    <xf numFmtId="41" fontId="0" fillId="4" borderId="5" xfId="1" applyFont="1" applyFill="1" applyBorder="1" applyAlignment="1">
      <alignment horizontal="right" vertical="center"/>
    </xf>
    <xf numFmtId="41" fontId="0" fillId="0" borderId="5" xfId="1" applyFont="1" applyBorder="1" applyAlignment="1">
      <alignment horizontal="center" vertical="center"/>
    </xf>
    <xf numFmtId="41" fontId="0" fillId="0" borderId="20" xfId="1" applyFont="1" applyBorder="1" applyAlignment="1">
      <alignment horizontal="center" vertical="center"/>
    </xf>
    <xf numFmtId="41" fontId="1" fillId="3" borderId="29" xfId="1" applyFont="1" applyFill="1" applyBorder="1" applyAlignment="1">
      <alignment horizontal="right" vertical="center"/>
    </xf>
    <xf numFmtId="41" fontId="10" fillId="4" borderId="2" xfId="1" applyFont="1" applyFill="1" applyBorder="1" applyAlignment="1">
      <alignment horizontal="center" vertical="center"/>
    </xf>
    <xf numFmtId="178" fontId="0" fillId="0" borderId="5" xfId="1" applyNumberFormat="1" applyFont="1" applyBorder="1" applyAlignment="1">
      <alignment horizontal="right" vertical="center"/>
    </xf>
    <xf numFmtId="41" fontId="0" fillId="0" borderId="6" xfId="1" applyFont="1" applyBorder="1" applyAlignment="1">
      <alignment horizontal="right" vertical="center"/>
    </xf>
    <xf numFmtId="41" fontId="10" fillId="4" borderId="5" xfId="1" applyFont="1" applyFill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22" xfId="0" applyBorder="1" applyAlignment="1">
      <alignment horizontal="center" vertical="center"/>
    </xf>
    <xf numFmtId="41" fontId="0" fillId="0" borderId="23" xfId="1" applyFont="1" applyBorder="1" applyAlignment="1">
      <alignment horizontal="center" vertical="center"/>
    </xf>
    <xf numFmtId="41" fontId="0" fillId="0" borderId="24" xfId="1" applyFont="1" applyBorder="1" applyAlignment="1">
      <alignment horizontal="center" vertical="center"/>
    </xf>
    <xf numFmtId="41" fontId="0" fillId="0" borderId="22" xfId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23" xfId="0" applyNumberFormat="1" applyBorder="1">
      <alignment vertical="center"/>
    </xf>
    <xf numFmtId="41" fontId="1" fillId="0" borderId="5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1" fontId="0" fillId="0" borderId="33" xfId="1" applyFont="1" applyBorder="1" applyAlignment="1">
      <alignment horizontal="right" vertical="center"/>
    </xf>
    <xf numFmtId="41" fontId="0" fillId="0" borderId="34" xfId="1" applyFont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41" fontId="1" fillId="0" borderId="2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1" fillId="0" borderId="7" xfId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1" fontId="4" fillId="0" borderId="5" xfId="1" applyFont="1" applyBorder="1" applyAlignment="1">
      <alignment horizontal="center" vertical="center"/>
    </xf>
    <xf numFmtId="41" fontId="4" fillId="0" borderId="5" xfId="1" applyFont="1" applyBorder="1">
      <alignment vertical="center"/>
    </xf>
    <xf numFmtId="41" fontId="4" fillId="0" borderId="6" xfId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1" fontId="11" fillId="0" borderId="37" xfId="1" applyFont="1" applyBorder="1">
      <alignment vertical="center"/>
    </xf>
    <xf numFmtId="41" fontId="4" fillId="0" borderId="38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20" xfId="1" applyFont="1" applyBorder="1" applyAlignment="1">
      <alignment horizontal="center" vertical="center"/>
    </xf>
    <xf numFmtId="41" fontId="0" fillId="0" borderId="21" xfId="1" applyFont="1" applyBorder="1" applyAlignment="1">
      <alignment horizontal="center" vertical="center"/>
    </xf>
    <xf numFmtId="41" fontId="10" fillId="3" borderId="28" xfId="1" applyFont="1" applyFill="1" applyBorder="1" applyAlignment="1">
      <alignment horizontal="center" vertical="center"/>
    </xf>
    <xf numFmtId="41" fontId="10" fillId="3" borderId="29" xfId="1" applyFont="1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 wrapText="1"/>
    </xf>
    <xf numFmtId="41" fontId="0" fillId="0" borderId="20" xfId="1" applyFont="1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/>
    </xf>
    <xf numFmtId="41" fontId="0" fillId="3" borderId="29" xfId="1" applyFont="1" applyFill="1" applyBorder="1" applyAlignment="1">
      <alignment horizontal="center" vertical="center"/>
    </xf>
    <xf numFmtId="41" fontId="0" fillId="3" borderId="31" xfId="1" applyFont="1" applyFill="1" applyBorder="1" applyAlignment="1">
      <alignment horizontal="center" vertical="center"/>
    </xf>
    <xf numFmtId="41" fontId="0" fillId="0" borderId="7" xfId="1" applyFont="1" applyBorder="1" applyAlignment="1">
      <alignment horizontal="right" vertical="center"/>
    </xf>
    <xf numFmtId="41" fontId="0" fillId="0" borderId="8" xfId="1" applyFont="1" applyBorder="1" applyAlignment="1">
      <alignment horizontal="right" vertical="center"/>
    </xf>
    <xf numFmtId="41" fontId="0" fillId="0" borderId="4" xfId="1" applyFont="1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41" fontId="0" fillId="4" borderId="2" xfId="1" applyFont="1" applyFill="1" applyBorder="1" applyAlignment="1">
      <alignment horizontal="center" vertical="center"/>
    </xf>
    <xf numFmtId="41" fontId="0" fillId="4" borderId="3" xfId="1" applyFont="1" applyFill="1" applyBorder="1" applyAlignment="1">
      <alignment horizontal="center" vertical="center"/>
    </xf>
    <xf numFmtId="178" fontId="0" fillId="4" borderId="5" xfId="1" applyNumberFormat="1" applyFont="1" applyFill="1" applyBorder="1" applyAlignment="1">
      <alignment horizontal="center" vertical="center"/>
    </xf>
    <xf numFmtId="178" fontId="0" fillId="4" borderId="6" xfId="1" applyNumberFormat="1" applyFont="1" applyFill="1" applyBorder="1" applyAlignment="1">
      <alignment horizontal="center" vertical="center"/>
    </xf>
    <xf numFmtId="41" fontId="9" fillId="6" borderId="2" xfId="1" applyFont="1" applyFill="1" applyBorder="1" applyAlignment="1">
      <alignment horizontal="center" vertical="center" wrapText="1"/>
    </xf>
    <xf numFmtId="41" fontId="9" fillId="6" borderId="20" xfId="1" applyFont="1" applyFill="1" applyBorder="1" applyAlignment="1">
      <alignment horizontal="center" vertical="center" wrapText="1"/>
    </xf>
    <xf numFmtId="41" fontId="9" fillId="6" borderId="2" xfId="1" applyFont="1" applyFill="1" applyBorder="1" applyAlignment="1">
      <alignment horizontal="center" vertical="center"/>
    </xf>
    <xf numFmtId="41" fontId="9" fillId="6" borderId="20" xfId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1" fontId="7" fillId="3" borderId="16" xfId="1" applyFont="1" applyFill="1" applyBorder="1" applyAlignment="1">
      <alignment horizontal="center" vertical="center"/>
    </xf>
    <xf numFmtId="41" fontId="7" fillId="3" borderId="9" xfId="1" applyFont="1" applyFill="1" applyBorder="1" applyAlignment="1">
      <alignment horizontal="center" vertical="center"/>
    </xf>
    <xf numFmtId="41" fontId="7" fillId="0" borderId="4" xfId="1" applyFont="1" applyBorder="1" applyAlignment="1">
      <alignment horizontal="center" vertical="center"/>
    </xf>
    <xf numFmtId="41" fontId="7" fillId="5" borderId="5" xfId="1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9" fillId="6" borderId="1" xfId="1" applyFont="1" applyFill="1" applyBorder="1" applyAlignment="1">
      <alignment horizontal="center" vertical="center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0"/>
  <sheetViews>
    <sheetView topLeftCell="A2" zoomScaleNormal="100" workbookViewId="0">
      <selection activeCell="D7" sqref="D7"/>
    </sheetView>
  </sheetViews>
  <sheetFormatPr defaultRowHeight="39.950000000000003" customHeight="1"/>
  <cols>
    <col min="1" max="1" width="12.625" style="1" customWidth="1"/>
    <col min="2" max="3" width="13.625" style="1" customWidth="1"/>
    <col min="4" max="4" width="13.625" style="15" customWidth="1"/>
    <col min="5" max="5" width="5.625" style="15" customWidth="1"/>
    <col min="6" max="6" width="12.625" style="15" customWidth="1"/>
    <col min="7" max="7" width="13.625" style="11" customWidth="1"/>
    <col min="8" max="8" width="13.625" style="20" customWidth="1"/>
    <col min="9" max="9" width="13.625" style="1" customWidth="1"/>
    <col min="10" max="11" width="11.875" style="1" customWidth="1"/>
    <col min="12" max="16384" width="9" style="1"/>
  </cols>
  <sheetData>
    <row r="2" spans="1:9" ht="15" customHeight="1"/>
    <row r="3" spans="1:9" ht="60" customHeight="1">
      <c r="A3" s="79" t="s">
        <v>65</v>
      </c>
      <c r="B3" s="79"/>
      <c r="C3" s="79"/>
      <c r="D3" s="79"/>
      <c r="E3" s="79"/>
      <c r="F3" s="79"/>
      <c r="G3" s="79"/>
      <c r="H3" s="79"/>
      <c r="I3" s="79"/>
    </row>
    <row r="4" spans="1:9" ht="15" customHeight="1" thickBot="1">
      <c r="A4" s="1" t="s">
        <v>63</v>
      </c>
      <c r="D4" s="30" t="s">
        <v>56</v>
      </c>
      <c r="F4" s="15" t="s">
        <v>64</v>
      </c>
      <c r="H4" s="30"/>
      <c r="I4" s="30" t="s">
        <v>56</v>
      </c>
    </row>
    <row r="5" spans="1:9" ht="39.950000000000003" customHeight="1" thickBot="1">
      <c r="A5" s="51" t="s">
        <v>59</v>
      </c>
      <c r="B5" s="52" t="s">
        <v>57</v>
      </c>
      <c r="C5" s="52" t="s">
        <v>58</v>
      </c>
      <c r="D5" s="53" t="s">
        <v>60</v>
      </c>
      <c r="E5" s="55"/>
      <c r="F5" s="65" t="s">
        <v>59</v>
      </c>
      <c r="G5" s="66" t="s">
        <v>57</v>
      </c>
      <c r="H5" s="66" t="s">
        <v>58</v>
      </c>
      <c r="I5" s="67" t="s">
        <v>60</v>
      </c>
    </row>
    <row r="6" spans="1:9" ht="39.950000000000003" customHeight="1" thickTop="1">
      <c r="A6" s="61" t="s">
        <v>49</v>
      </c>
      <c r="B6" s="62">
        <v>1339641000</v>
      </c>
      <c r="C6" s="62">
        <v>1381040000</v>
      </c>
      <c r="D6" s="63">
        <f>C6-B6</f>
        <v>41399000</v>
      </c>
      <c r="E6" s="56"/>
      <c r="F6" s="60" t="s">
        <v>5</v>
      </c>
      <c r="G6" s="68">
        <v>568266200</v>
      </c>
      <c r="H6" s="68">
        <v>642603000</v>
      </c>
      <c r="I6" s="59">
        <f>H6-G6</f>
        <v>74336800</v>
      </c>
    </row>
    <row r="7" spans="1:9" ht="39.950000000000003" customHeight="1">
      <c r="A7" s="72" t="s">
        <v>52</v>
      </c>
      <c r="B7" s="73">
        <v>25000000</v>
      </c>
      <c r="C7" s="74">
        <v>25500000</v>
      </c>
      <c r="D7" s="75">
        <f>C7-B7</f>
        <v>500000</v>
      </c>
      <c r="E7" s="56"/>
      <c r="F7" s="54" t="s">
        <v>61</v>
      </c>
      <c r="G7" s="58">
        <v>4445900</v>
      </c>
      <c r="H7" s="58">
        <v>2900000</v>
      </c>
      <c r="I7" s="69">
        <f t="shared" ref="I7:I9" si="0">H7-G7</f>
        <v>-1545900</v>
      </c>
    </row>
    <row r="8" spans="1:9" ht="39.950000000000003" customHeight="1" thickBot="1">
      <c r="A8" s="76" t="s">
        <v>67</v>
      </c>
      <c r="B8" s="77">
        <v>26289422</v>
      </c>
      <c r="C8" s="77">
        <v>4358192</v>
      </c>
      <c r="D8" s="78">
        <f>C8-B8</f>
        <v>-21931230</v>
      </c>
      <c r="E8" s="56"/>
      <c r="F8" s="45" t="s">
        <v>27</v>
      </c>
      <c r="G8" s="70">
        <v>791928900</v>
      </c>
      <c r="H8" s="70">
        <v>761037000</v>
      </c>
      <c r="I8" s="64">
        <f t="shared" si="0"/>
        <v>-30891900</v>
      </c>
    </row>
    <row r="9" spans="1:9" ht="39.950000000000003" customHeight="1" thickBot="1">
      <c r="A9" s="47" t="s">
        <v>62</v>
      </c>
      <c r="B9" s="48">
        <f>SUM(B6:B8)</f>
        <v>1390930422</v>
      </c>
      <c r="C9" s="48">
        <f>SUM(C6:C8)</f>
        <v>1410898192</v>
      </c>
      <c r="D9" s="49">
        <f>C9-B9</f>
        <v>19967770</v>
      </c>
      <c r="E9" s="46"/>
      <c r="F9" s="50" t="s">
        <v>62</v>
      </c>
      <c r="G9" s="57">
        <f>SUM(G6:G8)</f>
        <v>1364641000</v>
      </c>
      <c r="H9" s="57">
        <f>SUM(H6:H8)</f>
        <v>1406540000</v>
      </c>
      <c r="I9" s="49">
        <f t="shared" si="0"/>
        <v>41899000</v>
      </c>
    </row>
    <row r="10" spans="1:9" ht="39.950000000000003" customHeight="1">
      <c r="A10" s="46"/>
      <c r="B10" s="46"/>
      <c r="C10" s="46"/>
      <c r="D10" s="46"/>
    </row>
  </sheetData>
  <mergeCells count="1">
    <mergeCell ref="A3:I3"/>
  </mergeCells>
  <phoneticPr fontId="2" type="noConversion"/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"/>
  <sheetViews>
    <sheetView zoomScaleNormal="100" workbookViewId="0">
      <selection activeCell="E10" sqref="E10"/>
    </sheetView>
  </sheetViews>
  <sheetFormatPr defaultRowHeight="39.950000000000003" customHeight="1"/>
  <cols>
    <col min="1" max="3" width="13.625" style="1" customWidth="1"/>
    <col min="4" max="6" width="15.625" style="15" customWidth="1"/>
    <col min="7" max="7" width="15.625" style="11" customWidth="1"/>
    <col min="8" max="8" width="15.625" style="20" customWidth="1"/>
    <col min="9" max="9" width="9" style="1"/>
    <col min="10" max="11" width="11.875" style="1" customWidth="1"/>
    <col min="12" max="16384" width="9" style="1"/>
  </cols>
  <sheetData>
    <row r="2" spans="1:8" ht="15" customHeight="1"/>
    <row r="3" spans="1:8" ht="60" customHeight="1">
      <c r="A3" s="79" t="s">
        <v>46</v>
      </c>
      <c r="B3" s="79"/>
      <c r="C3" s="79"/>
      <c r="D3" s="79"/>
      <c r="E3" s="79"/>
      <c r="F3" s="79"/>
      <c r="G3" s="79"/>
      <c r="H3" s="79"/>
    </row>
    <row r="4" spans="1:8" ht="15" customHeight="1" thickBot="1">
      <c r="H4" s="30" t="s">
        <v>56</v>
      </c>
    </row>
    <row r="5" spans="1:8" ht="39.950000000000003" customHeight="1">
      <c r="A5" s="88" t="s">
        <v>0</v>
      </c>
      <c r="B5" s="80"/>
      <c r="C5" s="80"/>
      <c r="D5" s="86" t="s">
        <v>57</v>
      </c>
      <c r="E5" s="86" t="s">
        <v>58</v>
      </c>
      <c r="F5" s="80" t="s">
        <v>47</v>
      </c>
      <c r="G5" s="80" t="s">
        <v>48</v>
      </c>
      <c r="H5" s="81"/>
    </row>
    <row r="6" spans="1:8" ht="39.950000000000003" customHeight="1" thickBot="1">
      <c r="A6" s="35" t="s">
        <v>1</v>
      </c>
      <c r="B6" s="39" t="s">
        <v>2</v>
      </c>
      <c r="C6" s="39" t="s">
        <v>3</v>
      </c>
      <c r="D6" s="87"/>
      <c r="E6" s="82"/>
      <c r="F6" s="82"/>
      <c r="G6" s="82"/>
      <c r="H6" s="83"/>
    </row>
    <row r="7" spans="1:8" ht="39.950000000000003" customHeight="1" thickTop="1" thickBot="1">
      <c r="A7" s="84" t="s">
        <v>4</v>
      </c>
      <c r="B7" s="85"/>
      <c r="C7" s="85"/>
      <c r="D7" s="40">
        <f>SUM(D8,D10)</f>
        <v>1364641000</v>
      </c>
      <c r="E7" s="40">
        <f>SUM(E8,E10)</f>
        <v>1406540000</v>
      </c>
      <c r="F7" s="40">
        <f>E7-D7</f>
        <v>41899000</v>
      </c>
      <c r="G7" s="89"/>
      <c r="H7" s="90"/>
    </row>
    <row r="8" spans="1:8" ht="39.950000000000003" customHeight="1">
      <c r="A8" s="88" t="s">
        <v>49</v>
      </c>
      <c r="B8" s="80" t="s">
        <v>49</v>
      </c>
      <c r="C8" s="41" t="s">
        <v>6</v>
      </c>
      <c r="D8" s="36">
        <f>SUM(D9)</f>
        <v>1339641000</v>
      </c>
      <c r="E8" s="36">
        <f>SUM(E9)</f>
        <v>1381040000</v>
      </c>
      <c r="F8" s="36">
        <f>E8-D8</f>
        <v>41399000</v>
      </c>
      <c r="G8" s="97"/>
      <c r="H8" s="98"/>
    </row>
    <row r="9" spans="1:8" ht="39.950000000000003" customHeight="1">
      <c r="A9" s="93"/>
      <c r="B9" s="94"/>
      <c r="C9" s="38" t="s">
        <v>50</v>
      </c>
      <c r="D9" s="31">
        <v>1339641000</v>
      </c>
      <c r="E9" s="31">
        <v>1381040000</v>
      </c>
      <c r="F9" s="31">
        <f>E9-D9</f>
        <v>41399000</v>
      </c>
      <c r="G9" s="42"/>
      <c r="H9" s="43" t="s">
        <v>51</v>
      </c>
    </row>
    <row r="10" spans="1:8" ht="39.950000000000003" customHeight="1">
      <c r="A10" s="93" t="s">
        <v>52</v>
      </c>
      <c r="B10" s="94" t="s">
        <v>53</v>
      </c>
      <c r="C10" s="44" t="s">
        <v>6</v>
      </c>
      <c r="D10" s="37">
        <f>SUM(D11)</f>
        <v>25000000</v>
      </c>
      <c r="E10" s="37">
        <f>SUM(E11)</f>
        <v>25500000</v>
      </c>
      <c r="F10" s="37">
        <f>E10-D10</f>
        <v>500000</v>
      </c>
      <c r="G10" s="99"/>
      <c r="H10" s="100"/>
    </row>
    <row r="11" spans="1:8" ht="39.950000000000003" customHeight="1" thickBot="1">
      <c r="A11" s="95"/>
      <c r="B11" s="96"/>
      <c r="C11" s="32" t="s">
        <v>54</v>
      </c>
      <c r="D11" s="33">
        <v>25000000</v>
      </c>
      <c r="E11" s="33">
        <v>25500000</v>
      </c>
      <c r="F11" s="34">
        <f>E11-D11</f>
        <v>500000</v>
      </c>
      <c r="G11" s="91" t="s">
        <v>55</v>
      </c>
      <c r="H11" s="92"/>
    </row>
  </sheetData>
  <mergeCells count="15">
    <mergeCell ref="G11:H11"/>
    <mergeCell ref="A8:A9"/>
    <mergeCell ref="B8:B9"/>
    <mergeCell ref="A10:A11"/>
    <mergeCell ref="B10:B11"/>
    <mergeCell ref="G8:H8"/>
    <mergeCell ref="G10:H10"/>
    <mergeCell ref="A3:H3"/>
    <mergeCell ref="G5:H6"/>
    <mergeCell ref="A7:C7"/>
    <mergeCell ref="D5:D6"/>
    <mergeCell ref="E5:E6"/>
    <mergeCell ref="F5:F6"/>
    <mergeCell ref="A5:C5"/>
    <mergeCell ref="G7:H7"/>
  </mergeCells>
  <phoneticPr fontId="2" type="noConversion"/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9"/>
  <sheetViews>
    <sheetView tabSelected="1" topLeftCell="A2" zoomScaleNormal="100" workbookViewId="0">
      <pane xSplit="3" ySplit="5" topLeftCell="D11" activePane="bottomRight" state="frozen"/>
      <selection activeCell="A2" sqref="A2"/>
      <selection pane="topRight" activeCell="D2" sqref="D2"/>
      <selection pane="bottomLeft" activeCell="A5" sqref="A5"/>
      <selection pane="bottomRight" activeCell="A3" sqref="A3:H3"/>
    </sheetView>
  </sheetViews>
  <sheetFormatPr defaultRowHeight="39.950000000000003" customHeight="1"/>
  <cols>
    <col min="1" max="3" width="9.125" style="1" customWidth="1"/>
    <col min="4" max="6" width="15.625" style="15" customWidth="1"/>
    <col min="7" max="7" width="15.625" style="11" customWidth="1"/>
    <col min="8" max="8" width="15.625" style="20" customWidth="1"/>
    <col min="9" max="9" width="9" style="1"/>
    <col min="10" max="11" width="11.875" style="1" customWidth="1"/>
    <col min="12" max="16384" width="9" style="1"/>
  </cols>
  <sheetData>
    <row r="2" spans="1:11" ht="15" customHeight="1"/>
    <row r="3" spans="1:11" ht="60" customHeight="1">
      <c r="A3" s="79" t="s">
        <v>45</v>
      </c>
      <c r="B3" s="79"/>
      <c r="C3" s="79"/>
      <c r="D3" s="79"/>
      <c r="E3" s="79"/>
      <c r="F3" s="79"/>
      <c r="G3" s="79"/>
      <c r="H3" s="79"/>
    </row>
    <row r="4" spans="1:11" ht="15" customHeight="1" thickBot="1">
      <c r="H4" s="30" t="s">
        <v>56</v>
      </c>
    </row>
    <row r="5" spans="1:11" ht="39.950000000000003" customHeight="1">
      <c r="A5" s="119" t="s">
        <v>0</v>
      </c>
      <c r="B5" s="103"/>
      <c r="C5" s="103"/>
      <c r="D5" s="101" t="s">
        <v>29</v>
      </c>
      <c r="E5" s="101" t="s">
        <v>30</v>
      </c>
      <c r="F5" s="103" t="s">
        <v>28</v>
      </c>
      <c r="G5" s="105" t="s">
        <v>32</v>
      </c>
      <c r="H5" s="106"/>
    </row>
    <row r="6" spans="1:11" ht="39.950000000000003" customHeight="1" thickBot="1">
      <c r="A6" s="28" t="s">
        <v>1</v>
      </c>
      <c r="B6" s="29" t="s">
        <v>2</v>
      </c>
      <c r="C6" s="29" t="s">
        <v>3</v>
      </c>
      <c r="D6" s="102"/>
      <c r="E6" s="102"/>
      <c r="F6" s="104"/>
      <c r="G6" s="107"/>
      <c r="H6" s="108"/>
    </row>
    <row r="7" spans="1:11" ht="30" customHeight="1" thickTop="1">
      <c r="A7" s="114" t="s">
        <v>4</v>
      </c>
      <c r="B7" s="115"/>
      <c r="C7" s="115"/>
      <c r="D7" s="25">
        <f>SUM(D8,D25,D28)</f>
        <v>1364641000</v>
      </c>
      <c r="E7" s="25">
        <f>SUM(E8,E25,E28)</f>
        <v>1406540000</v>
      </c>
      <c r="F7" s="25">
        <f>E7-D7</f>
        <v>41899000</v>
      </c>
      <c r="G7" s="26"/>
      <c r="H7" s="27"/>
    </row>
    <row r="8" spans="1:11" ht="30" customHeight="1">
      <c r="A8" s="116" t="s">
        <v>5</v>
      </c>
      <c r="B8" s="117" t="s">
        <v>6</v>
      </c>
      <c r="C8" s="117"/>
      <c r="D8" s="16">
        <f>SUM(D9,D15,D18)</f>
        <v>568266200</v>
      </c>
      <c r="E8" s="16">
        <f>SUM(E9,E15,E18)</f>
        <v>642603000</v>
      </c>
      <c r="F8" s="16">
        <f t="shared" ref="F8:F29" si="0">E8-D8</f>
        <v>74336800</v>
      </c>
      <c r="G8" s="12"/>
      <c r="H8" s="21"/>
    </row>
    <row r="9" spans="1:11" ht="30" customHeight="1">
      <c r="A9" s="116"/>
      <c r="B9" s="118" t="s">
        <v>7</v>
      </c>
      <c r="C9" s="2" t="s">
        <v>6</v>
      </c>
      <c r="D9" s="17">
        <f>SUM(D10:D14)</f>
        <v>482929630</v>
      </c>
      <c r="E9" s="17">
        <f>SUM(E10:E14)</f>
        <v>561288000</v>
      </c>
      <c r="F9" s="17">
        <f t="shared" si="0"/>
        <v>78358370</v>
      </c>
      <c r="G9" s="13"/>
      <c r="H9" s="22"/>
    </row>
    <row r="10" spans="1:11" ht="30" customHeight="1">
      <c r="A10" s="116"/>
      <c r="B10" s="118"/>
      <c r="C10" s="4" t="s">
        <v>8</v>
      </c>
      <c r="D10" s="18">
        <v>377575000</v>
      </c>
      <c r="E10" s="18">
        <v>444590000</v>
      </c>
      <c r="F10" s="18">
        <f t="shared" si="0"/>
        <v>67015000</v>
      </c>
      <c r="G10" s="10" t="s">
        <v>31</v>
      </c>
      <c r="H10" s="23">
        <v>444590000</v>
      </c>
      <c r="J10" s="9"/>
      <c r="K10" s="9"/>
    </row>
    <row r="11" spans="1:11" ht="30" customHeight="1">
      <c r="A11" s="116"/>
      <c r="B11" s="118"/>
      <c r="C11" s="4" t="s">
        <v>9</v>
      </c>
      <c r="D11" s="18">
        <v>37525320</v>
      </c>
      <c r="E11" s="18">
        <v>36207000</v>
      </c>
      <c r="F11" s="18">
        <f t="shared" si="0"/>
        <v>-1318320</v>
      </c>
      <c r="G11" s="10" t="s">
        <v>33</v>
      </c>
      <c r="H11" s="23">
        <v>36207000</v>
      </c>
      <c r="J11" s="9"/>
      <c r="K11" s="9"/>
    </row>
    <row r="12" spans="1:11" ht="30" customHeight="1">
      <c r="A12" s="116"/>
      <c r="B12" s="118"/>
      <c r="C12" s="4" t="s">
        <v>10</v>
      </c>
      <c r="D12" s="18">
        <v>32082250</v>
      </c>
      <c r="E12" s="18">
        <v>37049000</v>
      </c>
      <c r="F12" s="18">
        <f t="shared" si="0"/>
        <v>4966750</v>
      </c>
      <c r="G12" s="10" t="s">
        <v>31</v>
      </c>
      <c r="H12" s="23">
        <v>37049000</v>
      </c>
      <c r="J12" s="9"/>
      <c r="K12" s="9"/>
    </row>
    <row r="13" spans="1:11" ht="30" customHeight="1">
      <c r="A13" s="116"/>
      <c r="B13" s="118"/>
      <c r="C13" s="4" t="s">
        <v>11</v>
      </c>
      <c r="D13" s="18">
        <v>34509160</v>
      </c>
      <c r="E13" s="18">
        <v>41542000</v>
      </c>
      <c r="F13" s="18">
        <f t="shared" si="0"/>
        <v>7032840</v>
      </c>
      <c r="G13" s="10" t="s">
        <v>31</v>
      </c>
      <c r="H13" s="23">
        <v>41542000</v>
      </c>
      <c r="J13" s="9"/>
      <c r="K13" s="9"/>
    </row>
    <row r="14" spans="1:11" ht="30" customHeight="1">
      <c r="A14" s="116"/>
      <c r="B14" s="118"/>
      <c r="C14" s="4" t="s">
        <v>12</v>
      </c>
      <c r="D14" s="18">
        <v>1237900</v>
      </c>
      <c r="E14" s="18">
        <v>1900000</v>
      </c>
      <c r="F14" s="18">
        <f t="shared" si="0"/>
        <v>662100</v>
      </c>
      <c r="G14" s="10" t="s">
        <v>42</v>
      </c>
      <c r="H14" s="23">
        <v>1900000</v>
      </c>
      <c r="J14" s="9"/>
      <c r="K14" s="9"/>
    </row>
    <row r="15" spans="1:11" ht="30" customHeight="1">
      <c r="A15" s="116"/>
      <c r="B15" s="111" t="s">
        <v>13</v>
      </c>
      <c r="C15" s="3" t="s">
        <v>6</v>
      </c>
      <c r="D15" s="17">
        <f>SUM(D16:D17)</f>
        <v>2827510</v>
      </c>
      <c r="E15" s="17">
        <f>SUM(E16:E17)</f>
        <v>3398000</v>
      </c>
      <c r="F15" s="17">
        <f t="shared" si="0"/>
        <v>570490</v>
      </c>
      <c r="G15" s="13"/>
      <c r="H15" s="22"/>
      <c r="J15" s="9"/>
    </row>
    <row r="16" spans="1:11" ht="30" customHeight="1">
      <c r="A16" s="116"/>
      <c r="B16" s="111"/>
      <c r="C16" s="5" t="s">
        <v>14</v>
      </c>
      <c r="D16" s="18">
        <v>1834100</v>
      </c>
      <c r="E16" s="18">
        <v>2048000</v>
      </c>
      <c r="F16" s="18">
        <f t="shared" si="0"/>
        <v>213900</v>
      </c>
      <c r="G16" s="10" t="s">
        <v>43</v>
      </c>
      <c r="H16" s="23">
        <v>2048000</v>
      </c>
      <c r="J16" s="9"/>
      <c r="K16" s="9"/>
    </row>
    <row r="17" spans="1:11" ht="30" customHeight="1">
      <c r="A17" s="116"/>
      <c r="B17" s="111"/>
      <c r="C17" s="5" t="s">
        <v>15</v>
      </c>
      <c r="D17" s="18">
        <v>993410</v>
      </c>
      <c r="E17" s="18">
        <v>1350000</v>
      </c>
      <c r="F17" s="18">
        <f t="shared" si="0"/>
        <v>356590</v>
      </c>
      <c r="G17" s="10" t="s">
        <v>34</v>
      </c>
      <c r="H17" s="23">
        <v>1350000</v>
      </c>
      <c r="J17" s="9"/>
      <c r="K17" s="9"/>
    </row>
    <row r="18" spans="1:11" ht="30" customHeight="1">
      <c r="A18" s="116"/>
      <c r="B18" s="111" t="s">
        <v>16</v>
      </c>
      <c r="C18" s="3" t="s">
        <v>6</v>
      </c>
      <c r="D18" s="17">
        <f>SUM(D19:D24)</f>
        <v>82509060</v>
      </c>
      <c r="E18" s="17">
        <f>SUM(E19:E24)</f>
        <v>77917000</v>
      </c>
      <c r="F18" s="17">
        <f t="shared" si="0"/>
        <v>-4592060</v>
      </c>
      <c r="G18" s="13"/>
      <c r="H18" s="22"/>
      <c r="J18" s="9"/>
    </row>
    <row r="19" spans="1:11" ht="30" customHeight="1">
      <c r="A19" s="116"/>
      <c r="B19" s="111"/>
      <c r="C19" s="6" t="s">
        <v>17</v>
      </c>
      <c r="D19" s="18">
        <v>21554460</v>
      </c>
      <c r="E19" s="18">
        <v>20124000</v>
      </c>
      <c r="F19" s="18">
        <f t="shared" si="0"/>
        <v>-1430460</v>
      </c>
      <c r="G19" s="71" t="s">
        <v>66</v>
      </c>
      <c r="H19" s="23">
        <v>20124000</v>
      </c>
      <c r="J19" s="9"/>
      <c r="K19" s="9"/>
    </row>
    <row r="20" spans="1:11" ht="30" customHeight="1">
      <c r="A20" s="116"/>
      <c r="B20" s="111"/>
      <c r="C20" s="6" t="s">
        <v>18</v>
      </c>
      <c r="D20" s="18">
        <v>36674780</v>
      </c>
      <c r="E20" s="18">
        <v>33765000</v>
      </c>
      <c r="F20" s="18">
        <f t="shared" si="0"/>
        <v>-2909780</v>
      </c>
      <c r="G20" s="10" t="s">
        <v>35</v>
      </c>
      <c r="H20" s="23">
        <v>33765000</v>
      </c>
      <c r="J20" s="9"/>
      <c r="K20" s="9"/>
    </row>
    <row r="21" spans="1:11" ht="30" customHeight="1">
      <c r="A21" s="116"/>
      <c r="B21" s="111"/>
      <c r="C21" s="6" t="s">
        <v>19</v>
      </c>
      <c r="D21" s="18">
        <v>9368040</v>
      </c>
      <c r="E21" s="18">
        <v>9988000</v>
      </c>
      <c r="F21" s="18">
        <f t="shared" si="0"/>
        <v>619960</v>
      </c>
      <c r="G21" s="10" t="s">
        <v>36</v>
      </c>
      <c r="H21" s="23">
        <v>9988000</v>
      </c>
      <c r="J21" s="9"/>
      <c r="K21" s="9"/>
    </row>
    <row r="22" spans="1:11" ht="30" customHeight="1">
      <c r="A22" s="116"/>
      <c r="B22" s="111"/>
      <c r="C22" s="6" t="s">
        <v>20</v>
      </c>
      <c r="D22" s="18">
        <v>4063170</v>
      </c>
      <c r="E22" s="18">
        <v>4120000</v>
      </c>
      <c r="F22" s="18">
        <f t="shared" si="0"/>
        <v>56830</v>
      </c>
      <c r="G22" s="10" t="s">
        <v>37</v>
      </c>
      <c r="H22" s="23">
        <v>4120000</v>
      </c>
      <c r="J22" s="9"/>
      <c r="K22" s="9"/>
    </row>
    <row r="23" spans="1:11" ht="30" customHeight="1">
      <c r="A23" s="116"/>
      <c r="B23" s="111"/>
      <c r="C23" s="6" t="s">
        <v>21</v>
      </c>
      <c r="D23" s="18">
        <v>1056760</v>
      </c>
      <c r="E23" s="18">
        <v>1100000</v>
      </c>
      <c r="F23" s="18">
        <f t="shared" si="0"/>
        <v>43240</v>
      </c>
      <c r="G23" s="10" t="s">
        <v>38</v>
      </c>
      <c r="H23" s="23">
        <v>1100000</v>
      </c>
      <c r="J23" s="9"/>
      <c r="K23" s="9"/>
    </row>
    <row r="24" spans="1:11" ht="30" customHeight="1">
      <c r="A24" s="116"/>
      <c r="B24" s="111"/>
      <c r="C24" s="6" t="s">
        <v>22</v>
      </c>
      <c r="D24" s="18">
        <v>9791850</v>
      </c>
      <c r="E24" s="18">
        <v>8820000</v>
      </c>
      <c r="F24" s="18">
        <f t="shared" si="0"/>
        <v>-971850</v>
      </c>
      <c r="G24" s="10" t="s">
        <v>39</v>
      </c>
      <c r="H24" s="23">
        <v>8820000</v>
      </c>
      <c r="J24" s="9"/>
      <c r="K24" s="9"/>
    </row>
    <row r="25" spans="1:11" ht="30" customHeight="1">
      <c r="A25" s="109" t="s">
        <v>23</v>
      </c>
      <c r="B25" s="110" t="s">
        <v>6</v>
      </c>
      <c r="C25" s="110"/>
      <c r="D25" s="16">
        <f>SUM(D26:D27)</f>
        <v>4445900</v>
      </c>
      <c r="E25" s="16">
        <f>SUM(E26:E27)</f>
        <v>2900000</v>
      </c>
      <c r="F25" s="16">
        <f t="shared" si="0"/>
        <v>-1545900</v>
      </c>
      <c r="G25" s="12"/>
      <c r="H25" s="21"/>
      <c r="J25" s="9"/>
    </row>
    <row r="26" spans="1:11" ht="30" customHeight="1">
      <c r="A26" s="109"/>
      <c r="B26" s="111" t="s">
        <v>24</v>
      </c>
      <c r="C26" s="6" t="s">
        <v>25</v>
      </c>
      <c r="D26" s="18">
        <v>2583700</v>
      </c>
      <c r="E26" s="18">
        <v>2900000</v>
      </c>
      <c r="F26" s="18">
        <f t="shared" si="0"/>
        <v>316300</v>
      </c>
      <c r="G26" s="10" t="s">
        <v>40</v>
      </c>
      <c r="H26" s="23">
        <v>2900000</v>
      </c>
      <c r="J26" s="9"/>
      <c r="K26" s="9"/>
    </row>
    <row r="27" spans="1:11" ht="30" customHeight="1">
      <c r="A27" s="109"/>
      <c r="B27" s="111"/>
      <c r="C27" s="6" t="s">
        <v>26</v>
      </c>
      <c r="D27" s="18">
        <v>1862200</v>
      </c>
      <c r="E27" s="18">
        <v>0</v>
      </c>
      <c r="F27" s="18">
        <f t="shared" si="0"/>
        <v>-1862200</v>
      </c>
      <c r="G27" s="10" t="s">
        <v>41</v>
      </c>
      <c r="H27" s="23">
        <v>0</v>
      </c>
      <c r="J27" s="9"/>
      <c r="K27" s="9"/>
    </row>
    <row r="28" spans="1:11" ht="30" customHeight="1">
      <c r="A28" s="112" t="s">
        <v>27</v>
      </c>
      <c r="B28" s="110" t="s">
        <v>6</v>
      </c>
      <c r="C28" s="110"/>
      <c r="D28" s="16">
        <f>SUM(D29)</f>
        <v>791928900</v>
      </c>
      <c r="E28" s="16">
        <f>SUM(E29)</f>
        <v>761037000</v>
      </c>
      <c r="F28" s="16">
        <f t="shared" si="0"/>
        <v>-30891900</v>
      </c>
      <c r="G28" s="12"/>
      <c r="H28" s="21"/>
      <c r="J28" s="9"/>
    </row>
    <row r="29" spans="1:11" ht="30" customHeight="1" thickBot="1">
      <c r="A29" s="113"/>
      <c r="B29" s="7" t="s">
        <v>27</v>
      </c>
      <c r="C29" s="8" t="s">
        <v>27</v>
      </c>
      <c r="D29" s="19">
        <v>791928900</v>
      </c>
      <c r="E29" s="19">
        <v>761037000</v>
      </c>
      <c r="F29" s="19">
        <f t="shared" si="0"/>
        <v>-30891900</v>
      </c>
      <c r="G29" s="14" t="s">
        <v>44</v>
      </c>
      <c r="H29" s="24">
        <v>761037000</v>
      </c>
      <c r="J29" s="9"/>
      <c r="K29" s="9"/>
    </row>
  </sheetData>
  <mergeCells count="17">
    <mergeCell ref="A28:A29"/>
    <mergeCell ref="B28:C28"/>
    <mergeCell ref="D5:D6"/>
    <mergeCell ref="A7:C7"/>
    <mergeCell ref="A8:A24"/>
    <mergeCell ref="B8:C8"/>
    <mergeCell ref="B9:B14"/>
    <mergeCell ref="B15:B17"/>
    <mergeCell ref="B18:B24"/>
    <mergeCell ref="A5:C5"/>
    <mergeCell ref="E5:E6"/>
    <mergeCell ref="F5:F6"/>
    <mergeCell ref="G5:H6"/>
    <mergeCell ref="A3:H3"/>
    <mergeCell ref="A25:A27"/>
    <mergeCell ref="B25:C25"/>
    <mergeCell ref="B26:B27"/>
  </mergeCells>
  <phoneticPr fontId="2" type="noConversion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예산총괄표</vt:lpstr>
      <vt:lpstr>세입명세서</vt:lpstr>
      <vt:lpstr>세출명세서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2018-10-29T02:23:16Z</cp:lastPrinted>
  <dcterms:created xsi:type="dcterms:W3CDTF">2017-12-28T02:48:06Z</dcterms:created>
  <dcterms:modified xsi:type="dcterms:W3CDTF">2018-10-29T02:23:18Z</dcterms:modified>
</cp:coreProperties>
</file>